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87B09464-C351-40B3-A63C-9F2A13AC8AF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  <definedName name="_xlnm.Print_Area" localSheetId="0">COG!$A$1:$G$85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<sst xmlns="http://schemas.openxmlformats.org/spreadsheetml/2006/main" count="83" uniqueCount="83">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</sst>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2352675</xdr:colOff>
      <xdr:row>79</xdr:row>
      <xdr:rowOff>114300</xdr:rowOff>
    </xdr:from>
    <xdr:to>
      <xdr:col>5</xdr:col>
      <xdr:colOff>614155</xdr:colOff>
      <xdr:row>86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47B77F-28A9-4239-923A-DF208C798B6A}"/>
            </a:ext>
          </a:extLst>
        </xdr:cNvPr>
        <xdr:cNvSpPr txBox="1"/>
      </xdr:nvSpPr>
      <xdr:spPr>
        <a:xfrm>
          <a:off x="2352675" y="12192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showGridLines="0" tabSelected="1" workbookViewId="0">
      <selection activeCell="C23" sqref="C2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14253571.979999999</v>
      </c>
      <c r="C4" s="15">
        <f>SUM(C5:C11)</f>
        <v>-1.1641532182693481E-10</v>
      </c>
      <c r="D4" s="15">
        <f>B4+C4</f>
        <v>14253571.979999999</v>
      </c>
      <c r="E4" s="15">
        <f>SUM(E5:E11)</f>
        <v>13881476.390000001</v>
      </c>
      <c r="F4" s="15">
        <f>SUM(F5:F11)</f>
        <v>13579507.49</v>
      </c>
      <c r="G4" s="15">
        <f>D4-E4</f>
        <v>372095.58999999799</v>
      </c>
    </row>
    <row r="5" spans="1:8" x14ac:dyDescent="0.2">
      <c r="A5" s="8" t="s">
        <v>19</v>
      </c>
      <c r="B5" s="12">
        <v>8864890.7899999991</v>
      </c>
      <c r="C5" s="12">
        <v>-623558.04</v>
      </c>
      <c r="D5" s="12">
        <f t="shared" ref="D5:D68" si="0">B5+C5</f>
        <v>8241332.7499999991</v>
      </c>
      <c r="E5" s="12">
        <v>8124209.1200000001</v>
      </c>
      <c r="F5" s="12">
        <v>8124209.1200000001</v>
      </c>
      <c r="G5" s="12">
        <f t="shared" ref="G5:G68" si="1">D5-E5</f>
        <v>117123.62999999896</v>
      </c>
      <c r="H5" s="4">
        <v>1100</v>
      </c>
    </row>
    <row r="6" spans="1:8" x14ac:dyDescent="0.2">
      <c r="A6" s="8" t="s">
        <v>20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  <c r="H6" s="4">
        <v>1200</v>
      </c>
    </row>
    <row r="7" spans="1:8" x14ac:dyDescent="0.2">
      <c r="A7" s="8" t="s">
        <v>21</v>
      </c>
      <c r="B7" s="12">
        <v>1297859.81</v>
      </c>
      <c r="C7" s="12">
        <v>18725.849999999999</v>
      </c>
      <c r="D7" s="12">
        <f t="shared" si="0"/>
        <v>1316585.6600000001</v>
      </c>
      <c r="E7" s="12">
        <v>1192678.83</v>
      </c>
      <c r="F7" s="12">
        <v>1192678.83</v>
      </c>
      <c r="G7" s="12">
        <f t="shared" si="1"/>
        <v>123906.83000000007</v>
      </c>
      <c r="H7" s="4">
        <v>1300</v>
      </c>
    </row>
    <row r="8" spans="1:8" x14ac:dyDescent="0.2">
      <c r="A8" s="8" t="s">
        <v>1</v>
      </c>
      <c r="B8" s="12">
        <v>2595705.11</v>
      </c>
      <c r="C8" s="12">
        <v>-77277.05</v>
      </c>
      <c r="D8" s="12">
        <f t="shared" si="0"/>
        <v>2518428.06</v>
      </c>
      <c r="E8" s="12">
        <v>2439221.46</v>
      </c>
      <c r="F8" s="12">
        <v>2137252.56</v>
      </c>
      <c r="G8" s="12">
        <f t="shared" si="1"/>
        <v>79206.600000000093</v>
      </c>
      <c r="H8" s="4">
        <v>1400</v>
      </c>
    </row>
    <row r="9" spans="1:8" x14ac:dyDescent="0.2">
      <c r="A9" s="8" t="s">
        <v>22</v>
      </c>
      <c r="B9" s="12">
        <v>1495116.27</v>
      </c>
      <c r="C9" s="12">
        <v>682109.24</v>
      </c>
      <c r="D9" s="12">
        <f t="shared" si="0"/>
        <v>2177225.5099999998</v>
      </c>
      <c r="E9" s="12">
        <v>2125366.98</v>
      </c>
      <c r="F9" s="12">
        <v>2125366.98</v>
      </c>
      <c r="G9" s="12">
        <f t="shared" si="1"/>
        <v>51858.529999999795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323666.88</v>
      </c>
      <c r="C12" s="16">
        <f>SUM(C13:C21)</f>
        <v>621891.05000000005</v>
      </c>
      <c r="D12" s="16">
        <f t="shared" si="0"/>
        <v>945557.93</v>
      </c>
      <c r="E12" s="16">
        <f>SUM(E13:E21)</f>
        <v>917355.76</v>
      </c>
      <c r="F12" s="16">
        <f>SUM(F13:F21)</f>
        <v>917355.76</v>
      </c>
      <c r="G12" s="16">
        <f t="shared" si="1"/>
        <v>28202.170000000042</v>
      </c>
      <c r="H12" s="7">
        <v>0</v>
      </c>
    </row>
    <row r="13" spans="1:8" x14ac:dyDescent="0.2">
      <c r="A13" s="8" t="s">
        <v>24</v>
      </c>
      <c r="B13" s="12">
        <v>40800</v>
      </c>
      <c r="C13" s="12">
        <v>185948.23</v>
      </c>
      <c r="D13" s="12">
        <f t="shared" si="0"/>
        <v>226748.23</v>
      </c>
      <c r="E13" s="12">
        <v>225584.66</v>
      </c>
      <c r="F13" s="12">
        <v>225584.67</v>
      </c>
      <c r="G13" s="12">
        <f t="shared" si="1"/>
        <v>1163.570000000007</v>
      </c>
      <c r="H13" s="4">
        <v>2100</v>
      </c>
    </row>
    <row r="14" spans="1:8" x14ac:dyDescent="0.2">
      <c r="A14" s="8" t="s">
        <v>25</v>
      </c>
      <c r="B14" s="12">
        <v>0</v>
      </c>
      <c r="C14" s="12">
        <v>23500</v>
      </c>
      <c r="D14" s="12">
        <f t="shared" si="0"/>
        <v>23500</v>
      </c>
      <c r="E14" s="12">
        <v>23500</v>
      </c>
      <c r="F14" s="12">
        <v>23500</v>
      </c>
      <c r="G14" s="12">
        <f t="shared" si="1"/>
        <v>0</v>
      </c>
      <c r="H14" s="4">
        <v>2200</v>
      </c>
    </row>
    <row r="15" spans="1:8" x14ac:dyDescent="0.2">
      <c r="A15" s="8" t="s">
        <v>26</v>
      </c>
      <c r="B15" s="12">
        <v>1967.05</v>
      </c>
      <c r="C15" s="12">
        <v>-1.59</v>
      </c>
      <c r="D15" s="12">
        <f t="shared" si="0"/>
        <v>1965.46</v>
      </c>
      <c r="E15" s="12">
        <v>1965.46</v>
      </c>
      <c r="F15" s="12">
        <v>1965.46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1000</v>
      </c>
      <c r="C16" s="12">
        <v>31665</v>
      </c>
      <c r="D16" s="12">
        <f t="shared" si="0"/>
        <v>32665</v>
      </c>
      <c r="E16" s="12">
        <v>30844</v>
      </c>
      <c r="F16" s="12">
        <v>30844</v>
      </c>
      <c r="G16" s="12">
        <f t="shared" si="1"/>
        <v>1821</v>
      </c>
      <c r="H16" s="4">
        <v>2400</v>
      </c>
    </row>
    <row r="17" spans="1:8" x14ac:dyDescent="0.2">
      <c r="A17" s="8" t="s">
        <v>28</v>
      </c>
      <c r="B17" s="12">
        <v>12700</v>
      </c>
      <c r="C17" s="12">
        <v>7368.2</v>
      </c>
      <c r="D17" s="12">
        <f t="shared" si="0"/>
        <v>20068.2</v>
      </c>
      <c r="E17" s="12">
        <v>19987.22</v>
      </c>
      <c r="F17" s="12">
        <v>19987.22</v>
      </c>
      <c r="G17" s="12">
        <f t="shared" si="1"/>
        <v>80.979999999999563</v>
      </c>
      <c r="H17" s="4">
        <v>2500</v>
      </c>
    </row>
    <row r="18" spans="1:8" x14ac:dyDescent="0.2">
      <c r="A18" s="8" t="s">
        <v>29</v>
      </c>
      <c r="B18" s="12">
        <v>228000</v>
      </c>
      <c r="C18" s="12">
        <v>105993.71</v>
      </c>
      <c r="D18" s="12">
        <f t="shared" si="0"/>
        <v>333993.71000000002</v>
      </c>
      <c r="E18" s="12">
        <v>313886.2</v>
      </c>
      <c r="F18" s="12">
        <v>313886.19</v>
      </c>
      <c r="G18" s="12">
        <f t="shared" si="1"/>
        <v>20107.510000000009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127789.12</v>
      </c>
      <c r="D19" s="12">
        <f t="shared" si="0"/>
        <v>127789.12</v>
      </c>
      <c r="E19" s="12">
        <v>127553.12</v>
      </c>
      <c r="F19" s="12">
        <v>127553.12</v>
      </c>
      <c r="G19" s="12">
        <f t="shared" si="1"/>
        <v>236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39199.83</v>
      </c>
      <c r="C21" s="12">
        <v>139628.38</v>
      </c>
      <c r="D21" s="12">
        <f t="shared" si="0"/>
        <v>178828.21000000002</v>
      </c>
      <c r="E21" s="12">
        <v>174035.1</v>
      </c>
      <c r="F21" s="12">
        <v>174035.1</v>
      </c>
      <c r="G21" s="12">
        <f t="shared" si="1"/>
        <v>4793.1100000000151</v>
      </c>
      <c r="H21" s="4">
        <v>2900</v>
      </c>
    </row>
    <row r="22" spans="1:8" x14ac:dyDescent="0.2">
      <c r="A22" s="6" t="s">
        <v>16</v>
      </c>
      <c r="B22" s="16">
        <f>SUM(B23:B31)</f>
        <v>739227.76</v>
      </c>
      <c r="C22" s="16">
        <f>SUM(C23:C31)</f>
        <v>564559.30000000005</v>
      </c>
      <c r="D22" s="16">
        <f t="shared" si="0"/>
        <v>1303787.06</v>
      </c>
      <c r="E22" s="16">
        <f>SUM(E23:E31)</f>
        <v>1172950.81</v>
      </c>
      <c r="F22" s="16">
        <f>SUM(F23:F31)</f>
        <v>1119518.81</v>
      </c>
      <c r="G22" s="16">
        <f t="shared" si="1"/>
        <v>130836.25</v>
      </c>
      <c r="H22" s="7">
        <v>0</v>
      </c>
    </row>
    <row r="23" spans="1:8" x14ac:dyDescent="0.2">
      <c r="A23" s="8" t="s">
        <v>33</v>
      </c>
      <c r="B23" s="12">
        <v>78040.34</v>
      </c>
      <c r="C23" s="12">
        <v>31747.7</v>
      </c>
      <c r="D23" s="12">
        <f t="shared" si="0"/>
        <v>109788.04</v>
      </c>
      <c r="E23" s="12">
        <v>97874.6</v>
      </c>
      <c r="F23" s="12">
        <v>97874.6</v>
      </c>
      <c r="G23" s="12">
        <f t="shared" si="1"/>
        <v>11913.439999999988</v>
      </c>
      <c r="H23" s="4">
        <v>3100</v>
      </c>
    </row>
    <row r="24" spans="1:8" x14ac:dyDescent="0.2">
      <c r="A24" s="8" t="s">
        <v>34</v>
      </c>
      <c r="B24" s="12">
        <v>45840.28</v>
      </c>
      <c r="C24" s="12">
        <v>20506.3</v>
      </c>
      <c r="D24" s="12">
        <f t="shared" si="0"/>
        <v>66346.58</v>
      </c>
      <c r="E24" s="12">
        <v>65252.639999999999</v>
      </c>
      <c r="F24" s="12">
        <v>65252.639999999999</v>
      </c>
      <c r="G24" s="12">
        <f t="shared" si="1"/>
        <v>1093.9400000000023</v>
      </c>
      <c r="H24" s="4">
        <v>3200</v>
      </c>
    </row>
    <row r="25" spans="1:8" x14ac:dyDescent="0.2">
      <c r="A25" s="8" t="s">
        <v>35</v>
      </c>
      <c r="B25" s="12">
        <v>38872</v>
      </c>
      <c r="C25" s="12">
        <v>210991.86</v>
      </c>
      <c r="D25" s="12">
        <f t="shared" si="0"/>
        <v>249863.86</v>
      </c>
      <c r="E25" s="12">
        <v>173819.22</v>
      </c>
      <c r="F25" s="12">
        <v>173819.22</v>
      </c>
      <c r="G25" s="12">
        <f t="shared" si="1"/>
        <v>76044.639999999985</v>
      </c>
      <c r="H25" s="4">
        <v>3300</v>
      </c>
    </row>
    <row r="26" spans="1:8" x14ac:dyDescent="0.2">
      <c r="A26" s="8" t="s">
        <v>36</v>
      </c>
      <c r="B26" s="12">
        <v>143334.06</v>
      </c>
      <c r="C26" s="12">
        <v>-17287.61</v>
      </c>
      <c r="D26" s="12">
        <f t="shared" si="0"/>
        <v>126046.45</v>
      </c>
      <c r="E26" s="12">
        <v>126046.45</v>
      </c>
      <c r="F26" s="12">
        <v>126046.45</v>
      </c>
      <c r="G26" s="12">
        <f t="shared" si="1"/>
        <v>0</v>
      </c>
      <c r="H26" s="4">
        <v>3400</v>
      </c>
    </row>
    <row r="27" spans="1:8" x14ac:dyDescent="0.2">
      <c r="A27" s="8" t="s">
        <v>37</v>
      </c>
      <c r="B27" s="12">
        <v>46250</v>
      </c>
      <c r="C27" s="12">
        <v>212401.81</v>
      </c>
      <c r="D27" s="12">
        <f t="shared" si="0"/>
        <v>258651.81</v>
      </c>
      <c r="E27" s="12">
        <v>241333.88</v>
      </c>
      <c r="F27" s="12">
        <v>241333.88</v>
      </c>
      <c r="G27" s="12">
        <f t="shared" si="1"/>
        <v>17317.929999999993</v>
      </c>
      <c r="H27" s="4">
        <v>3500</v>
      </c>
    </row>
    <row r="28" spans="1:8" x14ac:dyDescent="0.2">
      <c r="A28" s="8" t="s">
        <v>80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0</v>
      </c>
      <c r="C29" s="12">
        <v>0</v>
      </c>
      <c r="D29" s="12">
        <f t="shared" si="0"/>
        <v>0</v>
      </c>
      <c r="E29" s="12">
        <v>0</v>
      </c>
      <c r="F29" s="12">
        <v>0</v>
      </c>
      <c r="G29" s="12">
        <f t="shared" si="1"/>
        <v>0</v>
      </c>
      <c r="H29" s="4">
        <v>3700</v>
      </c>
    </row>
    <row r="30" spans="1:8" x14ac:dyDescent="0.2">
      <c r="A30" s="8" t="s">
        <v>39</v>
      </c>
      <c r="B30" s="12">
        <v>36500</v>
      </c>
      <c r="C30" s="12">
        <v>107670.58</v>
      </c>
      <c r="D30" s="12">
        <f t="shared" si="0"/>
        <v>144170.58000000002</v>
      </c>
      <c r="E30" s="12">
        <v>143933.07</v>
      </c>
      <c r="F30" s="12">
        <v>143933.07</v>
      </c>
      <c r="G30" s="12">
        <f t="shared" si="1"/>
        <v>237.51000000000931</v>
      </c>
      <c r="H30" s="4">
        <v>3800</v>
      </c>
    </row>
    <row r="31" spans="1:8" x14ac:dyDescent="0.2">
      <c r="A31" s="8" t="s">
        <v>0</v>
      </c>
      <c r="B31" s="12">
        <v>350391.08</v>
      </c>
      <c r="C31" s="12">
        <v>-1471.34</v>
      </c>
      <c r="D31" s="12">
        <f t="shared" si="0"/>
        <v>348919.74</v>
      </c>
      <c r="E31" s="12">
        <v>324690.95</v>
      </c>
      <c r="F31" s="12">
        <v>271258.95</v>
      </c>
      <c r="G31" s="12">
        <f t="shared" si="1"/>
        <v>24228.789999999979</v>
      </c>
      <c r="H31" s="4">
        <v>3900</v>
      </c>
    </row>
    <row r="32" spans="1:8" x14ac:dyDescent="0.2">
      <c r="A32" s="6" t="s">
        <v>75</v>
      </c>
      <c r="B32" s="16">
        <f>SUM(B33:B41)</f>
        <v>2422625.0299999998</v>
      </c>
      <c r="C32" s="16">
        <f>SUM(C33:C41)</f>
        <v>492358</v>
      </c>
      <c r="D32" s="16">
        <f t="shared" si="0"/>
        <v>2914983.03</v>
      </c>
      <c r="E32" s="16">
        <f>SUM(E33:E41)</f>
        <v>2891806.82</v>
      </c>
      <c r="F32" s="16">
        <f>SUM(F33:F41)</f>
        <v>2891806.82</v>
      </c>
      <c r="G32" s="16">
        <f t="shared" si="1"/>
        <v>23176.209999999963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2344213.0299999998</v>
      </c>
      <c r="C36" s="12">
        <v>492358</v>
      </c>
      <c r="D36" s="12">
        <f t="shared" si="0"/>
        <v>2836571.03</v>
      </c>
      <c r="E36" s="12">
        <v>2836381.07</v>
      </c>
      <c r="F36" s="12">
        <v>2836381.07</v>
      </c>
      <c r="G36" s="12">
        <f t="shared" si="1"/>
        <v>189.95999999996275</v>
      </c>
      <c r="H36" s="4">
        <v>4400</v>
      </c>
    </row>
    <row r="37" spans="1:8" x14ac:dyDescent="0.2">
      <c r="A37" s="8" t="s">
        <v>7</v>
      </c>
      <c r="B37" s="12">
        <v>78412</v>
      </c>
      <c r="C37" s="12">
        <v>0</v>
      </c>
      <c r="D37" s="12">
        <f t="shared" si="0"/>
        <v>78412</v>
      </c>
      <c r="E37" s="12">
        <v>55425.75</v>
      </c>
      <c r="F37" s="12">
        <v>55425.75</v>
      </c>
      <c r="G37" s="12">
        <f t="shared" si="1"/>
        <v>22986.25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1914529.44</v>
      </c>
      <c r="D42" s="16">
        <f t="shared" si="0"/>
        <v>1914529.44</v>
      </c>
      <c r="E42" s="16">
        <f>SUM(E43:E51)</f>
        <v>1870481.9000000001</v>
      </c>
      <c r="F42" s="16">
        <f>SUM(F43:F51)</f>
        <v>1870481.9000000001</v>
      </c>
      <c r="G42" s="16">
        <f t="shared" si="1"/>
        <v>44047.539999999804</v>
      </c>
      <c r="H42" s="7">
        <v>0</v>
      </c>
    </row>
    <row r="43" spans="1:8" x14ac:dyDescent="0.2">
      <c r="A43" s="3" t="s">
        <v>47</v>
      </c>
      <c r="B43" s="12">
        <v>0</v>
      </c>
      <c r="C43" s="12">
        <v>283300</v>
      </c>
      <c r="D43" s="12">
        <f t="shared" si="0"/>
        <v>283300</v>
      </c>
      <c r="E43" s="12">
        <v>282538</v>
      </c>
      <c r="F43" s="12">
        <v>282538</v>
      </c>
      <c r="G43" s="12">
        <f t="shared" si="1"/>
        <v>762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25250.65</v>
      </c>
      <c r="D44" s="12">
        <f t="shared" si="0"/>
        <v>25250.65</v>
      </c>
      <c r="E44" s="12">
        <v>24967.55</v>
      </c>
      <c r="F44" s="12">
        <v>24967.55</v>
      </c>
      <c r="G44" s="12">
        <f t="shared" si="1"/>
        <v>283.10000000000218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1605978.79</v>
      </c>
      <c r="D46" s="12">
        <f t="shared" si="0"/>
        <v>1605978.79</v>
      </c>
      <c r="E46" s="12">
        <v>1562976.35</v>
      </c>
      <c r="F46" s="12">
        <v>1562976.35</v>
      </c>
      <c r="G46" s="12">
        <f t="shared" si="1"/>
        <v>43002.439999999944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95461.06</v>
      </c>
      <c r="D64" s="16">
        <f t="shared" si="0"/>
        <v>95461.06</v>
      </c>
      <c r="E64" s="16">
        <f>SUM(E65:E67)</f>
        <v>0</v>
      </c>
      <c r="F64" s="16">
        <f>SUM(F65:F67)</f>
        <v>0</v>
      </c>
      <c r="G64" s="16">
        <f t="shared" si="1"/>
        <v>95461.06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95461.06</v>
      </c>
      <c r="D67" s="12">
        <f t="shared" si="0"/>
        <v>95461.06</v>
      </c>
      <c r="E67" s="12">
        <v>0</v>
      </c>
      <c r="F67" s="12">
        <v>0</v>
      </c>
      <c r="G67" s="12">
        <f t="shared" si="1"/>
        <v>95461.06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17739091.649999999</v>
      </c>
      <c r="C76" s="14">
        <f t="shared" si="4"/>
        <v>3688798.85</v>
      </c>
      <c r="D76" s="14">
        <f t="shared" si="4"/>
        <v>21427890.5</v>
      </c>
      <c r="E76" s="14">
        <f t="shared" si="4"/>
        <v>20734071.68</v>
      </c>
      <c r="F76" s="14">
        <f t="shared" si="4"/>
        <v>20378670.779999997</v>
      </c>
      <c r="G76" s="14">
        <f t="shared" si="4"/>
        <v>693818.81999999774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2026-01-27T21:51:33Z</cp:lastPrinted>
  <dcterms:created xsi:type="dcterms:W3CDTF">2014-02-10T03:37:14Z</dcterms:created>
  <dcterms:modified xsi:type="dcterms:W3CDTF">2026-02-03T21:03:58Z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